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1" l="1"/>
  <c r="E62" i="1"/>
  <c r="F62" i="1" s="1"/>
  <c r="F80" i="1"/>
  <c r="E85" i="1"/>
  <c r="F85" i="1" s="1"/>
  <c r="E84" i="1"/>
  <c r="F84" i="1" s="1"/>
  <c r="E83" i="1"/>
  <c r="F83" i="1" s="1"/>
  <c r="E82" i="1"/>
  <c r="F82" i="1" s="1"/>
  <c r="E80" i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/>
  <c r="E72" i="1"/>
  <c r="F72" i="1" s="1"/>
  <c r="E71" i="1"/>
  <c r="F71" i="1" s="1"/>
  <c r="E70" i="1"/>
  <c r="F70" i="1"/>
  <c r="E69" i="1"/>
  <c r="F69" i="1" s="1"/>
  <c r="E68" i="1"/>
  <c r="F68" i="1" s="1"/>
  <c r="E66" i="1"/>
  <c r="F66" i="1"/>
  <c r="E65" i="1"/>
  <c r="F65" i="1" s="1"/>
  <c r="F64" i="1"/>
  <c r="E64" i="1"/>
  <c r="E63" i="1"/>
  <c r="F63" i="1"/>
  <c r="F61" i="1"/>
  <c r="E60" i="1"/>
  <c r="F60" i="1" s="1"/>
  <c r="E59" i="1"/>
  <c r="F59" i="1" s="1"/>
  <c r="E58" i="1"/>
  <c r="F58" i="1" s="1"/>
  <c r="E57" i="1"/>
  <c r="F57" i="1" s="1"/>
  <c r="F56" i="1"/>
  <c r="E56" i="1"/>
  <c r="E54" i="1"/>
  <c r="F54" i="1" s="1"/>
  <c r="E53" i="1"/>
  <c r="F53" i="1" s="1"/>
  <c r="E52" i="1"/>
  <c r="F52" i="1" s="1"/>
  <c r="E51" i="1"/>
  <c r="F51" i="1" s="1"/>
  <c r="E50" i="1"/>
  <c r="F50" i="1" s="1"/>
  <c r="F49" i="1"/>
  <c r="E49" i="1"/>
  <c r="E48" i="1"/>
  <c r="F48" i="1" s="1"/>
  <c r="E47" i="1"/>
  <c r="F47" i="1" s="1"/>
  <c r="E46" i="1"/>
  <c r="F46" i="1" s="1"/>
  <c r="E45" i="1"/>
  <c r="F45" i="1" s="1"/>
  <c r="E44" i="1"/>
  <c r="F44" i="1" s="1"/>
  <c r="F43" i="1"/>
  <c r="E43" i="1"/>
  <c r="E42" i="1"/>
  <c r="F42" i="1"/>
  <c r="E41" i="1"/>
  <c r="F41" i="1" s="1"/>
  <c r="E40" i="1"/>
  <c r="E39" i="1"/>
  <c r="F39" i="1" s="1"/>
  <c r="E38" i="1"/>
  <c r="F38" i="1" s="1"/>
  <c r="E37" i="1"/>
  <c r="F37" i="1"/>
  <c r="E36" i="1"/>
  <c r="F36" i="1" s="1"/>
  <c r="E35" i="1"/>
  <c r="F35" i="1" s="1"/>
  <c r="E33" i="1"/>
  <c r="F33" i="1"/>
  <c r="E32" i="1"/>
  <c r="E31" i="1"/>
  <c r="E30" i="1"/>
  <c r="F30" i="1" s="1"/>
  <c r="E29" i="1"/>
  <c r="F29" i="1" s="1"/>
  <c r="E28" i="1"/>
  <c r="E27" i="1"/>
  <c r="F27" i="1" s="1"/>
  <c r="E26" i="1"/>
  <c r="E25" i="1"/>
  <c r="E24" i="1"/>
  <c r="F24" i="1"/>
  <c r="E23" i="1"/>
  <c r="F23" i="1" s="1"/>
  <c r="E22" i="1"/>
  <c r="E21" i="1"/>
  <c r="F21" i="1"/>
  <c r="E20" i="1"/>
  <c r="E19" i="1"/>
  <c r="E18" i="1"/>
  <c r="F18" i="1"/>
  <c r="E17" i="1"/>
  <c r="F17" i="1" s="1"/>
  <c r="E16" i="1"/>
  <c r="E15" i="1"/>
  <c r="F15" i="1" s="1"/>
  <c r="E14" i="1"/>
  <c r="F14" i="1" s="1"/>
  <c r="E13" i="1"/>
  <c r="F13" i="1"/>
  <c r="E12" i="1"/>
  <c r="F12" i="1" s="1"/>
  <c r="E11" i="1"/>
  <c r="E10" i="1"/>
  <c r="F10" i="1" s="1"/>
  <c r="E9" i="1"/>
  <c r="F9" i="1" s="1"/>
  <c r="E8" i="1"/>
  <c r="F8" i="1" l="1"/>
  <c r="F16" i="1"/>
  <c r="F20" i="1"/>
  <c r="F28" i="1"/>
  <c r="F22" i="1"/>
  <c r="F26" i="1"/>
  <c r="F11" i="1"/>
  <c r="F31" i="1"/>
  <c r="F25" i="1"/>
  <c r="F19" i="1"/>
  <c r="F32" i="1"/>
  <c r="F40" i="1"/>
  <c r="F86" i="1" l="1"/>
  <c r="F87" i="1" s="1"/>
</calcChain>
</file>

<file path=xl/sharedStrings.xml><?xml version="1.0" encoding="utf-8"?>
<sst xmlns="http://schemas.openxmlformats.org/spreadsheetml/2006/main" count="170" uniqueCount="93">
  <si>
    <t>SUSTAV VIDEONADZORA</t>
  </si>
  <si>
    <t>Br.</t>
  </si>
  <si>
    <t>Naziv</t>
  </si>
  <si>
    <t>Jed.</t>
  </si>
  <si>
    <t>Kol.</t>
  </si>
  <si>
    <t>Jed. Cijena
[€]</t>
  </si>
  <si>
    <t>POLJOPRIVREDA</t>
  </si>
  <si>
    <t>Dobava i isporuka 16-kanalnog NVR snimača sa maksimalnom rezolucijom snimanja do 8MP.
PROIZVOĐAČ: Hikvision
MODEL: DS-7616NI-K2</t>
  </si>
  <si>
    <t>kom</t>
  </si>
  <si>
    <t>Dobava i isporuka tvrdog diska kapaciteta 6TB.
PROIZVOĐAČ: Hikvision
MODEL: Wstern digital 6TB</t>
  </si>
  <si>
    <t>Dobava i isporuka 16-kanalnog PoE switcha.
PROIZVOĐAČ: Dahua
MODEL: PFS4218-16ET-190-V3</t>
  </si>
  <si>
    <t>Dobava i isporuka IP bullet kamera sljedćih karakteristika:
8MP, WDR 120 dB, objektiv 4 mm, IR domet 80m, IP67, napajanje 12Vdc ili PoE.
PROIZVOĐAČ: Hikvision
MODEL: DS-2CD2T83G2-4I(4mm)</t>
  </si>
  <si>
    <t>Dobava i isporuka IP bullet kamera sljedćih karakteristika:
4MP, True WDR 120 dB, objektiv 2.8-12 mm, IR domet 30m, IP67, napajanje 12Vdc ili PoE.
PROIZVOĐAČ: Hikvision
MODEL: DS-2CD1643G0-IZ (2.8-12MM)</t>
  </si>
  <si>
    <t>Dobava i isporuka prespojnih kutija za bullet kamere.
PROIZVOĐAČ: Hikvision
MODEL: DS-1260ZJ</t>
  </si>
  <si>
    <t>Dobava i isporuka stupnih nosača za bullet kamere.
PROIZVOĐAČ: Hikvision
MODEL: DS-1275ZJ-SUS</t>
  </si>
  <si>
    <t>m</t>
  </si>
  <si>
    <t>Demontaža postojećih kamera sa nosačima i napajanjem.</t>
  </si>
  <si>
    <t>Demontaža postojećeg snimaća.</t>
  </si>
  <si>
    <t>Demontaža postojeće instalacije na plastificiranoj sajli visine 4m te zbrinjavanje iste.</t>
  </si>
  <si>
    <t>Montaža kamere na stup visine 8m.</t>
  </si>
  <si>
    <t>Izvođenje instalacije za montažu kamera na visini 8m (uključuje sav pričvrsni i instalacijski materijal za nadžbuknu izvedbu instalacije po stupu).</t>
  </si>
  <si>
    <t>Iskop kanala dubine 30cm za polaganje SAPA cijevi, te ponovno zatrpavanje zemlje i dovođenje u početno stanje.</t>
  </si>
  <si>
    <t>Dobava i isporuka KAOFLEX cijevi fi 25mm.</t>
  </si>
  <si>
    <t>Dobava i isporuka SAPA cijevi fi 20mm.</t>
  </si>
  <si>
    <t>Polaganje KAOFLEX cijevi fi 25mm na sajlu (uključujući sav pričvrsni ovjesni materijal za učvrščivanje instalacije za sajlu).</t>
  </si>
  <si>
    <t>Polaganje SAPA cijevi fi 20mm u zemlju.</t>
  </si>
  <si>
    <t>Premještanje i montaža postojećeg snimača sa poljoprivrede u blagovaonicu te ponovna konfiguracija prema želji korisnika.</t>
  </si>
  <si>
    <t>Premještanje i montaža postojećih kamera sa poljoprivrede u blagovaonicu te ponovna konfiguracija i kadriranje prema želji korisnika.</t>
  </si>
  <si>
    <t>Dobava, isporuka i polaganje plastičnih kanalica dimenzije 15x30 u blagovaonici.</t>
  </si>
  <si>
    <t>Dobava, isporuka i polaganje UTP cat.6 kabela u blagovaonici.</t>
  </si>
  <si>
    <t>Dobava, isporuka i montaža 19" rack ormara visine 6U za smještaj snimača u blagovaonici.
PROIZVOĐAČ: Wester security
MODEL: WS-6406A</t>
  </si>
  <si>
    <t>Dobava, isporuka i montaža police za rack ormar za smještaj snimača u blagovaonici.</t>
  </si>
  <si>
    <t>Montaža rack ormara u blagovaonici (uključuje i izvedbu energetskog priključka)</t>
  </si>
  <si>
    <t>kpl.</t>
  </si>
  <si>
    <t>Sitni nespecifirani potrošni materijal.</t>
  </si>
  <si>
    <t>BETONARA</t>
  </si>
  <si>
    <t>Dobava i isporuka IP bullet kamera sljedćih karakteristika:
8MP, WDR 120 dB, objektiv 2.8 mm, IR domet 60m, IP67, napajanje 12Vdc ili PoE.
PROIZVOĐAČ: Hikvision
MODEL: DS-2CD2T83G2-2I(2.8mm)</t>
  </si>
  <si>
    <t>Dobava i isporuka industrijskog 4-kanalnog PoE mrežnog preklopnika.
PROIZVOĐAČ: Dahua
MODEL: PFS3206-4P-96</t>
  </si>
  <si>
    <t>Dobava i isporuka razvodnog ormarića sa pripadajućim stupnim nosačima.
PROIZVOĐAČ: Schrack
MODEL: WST3025210</t>
  </si>
  <si>
    <t>Dobava i isporuka antena za bežični prijenos podataka.
PROIZVOĐAČ: Mikrotik
MODEL: RBSXTsq5nD</t>
  </si>
  <si>
    <t>Dobava i isporuka stpnog nosača/obujmice za sajlu (uključujuću sve potrebne španere).</t>
  </si>
  <si>
    <t>Dobava i isporuka L nosača za montažu antene na stup.</t>
  </si>
  <si>
    <t>Montaža antene na stup visine 6m.</t>
  </si>
  <si>
    <t>Montaža kamere na stup visine 6m.</t>
  </si>
  <si>
    <t>Montaža L nosača na stup visine 6m.</t>
  </si>
  <si>
    <t>Montaža razvodnog ormarića na stup.</t>
  </si>
  <si>
    <t>Montaža stupnih nosača/obujmica na rasvjetni stup na visini 8m</t>
  </si>
  <si>
    <t>Svi potrebni radovi za spajanje na postojeću energetsku mrežu unutar betonare te radovi na spajanju energetskog priključka na novom ormariću</t>
  </si>
  <si>
    <t>Izvođenje instalacije za montažu kamera i antene na visini 6m (uključuje sav pričvrsni i instalacijski materijal za nadžbuknu izvedbu instalacije po stupu).</t>
  </si>
  <si>
    <t>Dobava, isporuka i postavljanje plastificirane sajle od betonare do rasvjetnog stupa.</t>
  </si>
  <si>
    <t xml:space="preserve">Dobava, isporuka i polagaje  UTP cat.6 PE kabela </t>
  </si>
  <si>
    <t>PORTA</t>
  </si>
  <si>
    <t>Dobava i isporuka IP dome kamere sljedećih karakteristika:
4 Mpx, WDR 120dB, objektiv 2.8 mm, IR domet 30 m, IP67, napajanje 12 VDC ili PoE.
PROIZVOĐAČ: Hikvision
MODEL: DS-2CD1143G0-I(2.8MM)</t>
  </si>
  <si>
    <t>Dobava i isporuka prespojne kutije za bullet kamere.
PROIZVOĐAČ: Hikvision
MODEL: DS-1260ZJ</t>
  </si>
  <si>
    <t>Dobava i isporuka prespojne kutije za dome kamere.
PROIZVOĐAČ: Hikvision
MODEL: DS-1280ZJ-DM18</t>
  </si>
  <si>
    <t>Dobava, isporuka i polaganje plastičnih kanalica dimenzije 15x30 u glavnoj zgradi.</t>
  </si>
  <si>
    <t>Dobava, isporuka i postavljanje plastificirane sajle od porte do glavne zgrade</t>
  </si>
  <si>
    <t>Radovi potrebni na spajanju novih kamera na postojeći PoE switch te konfiguracija opreme.</t>
  </si>
  <si>
    <t>DEŽURSTVO</t>
  </si>
  <si>
    <t>Dobava i isporuka računala za kontrolu i pregled videonadzora sljedećih karakteristika:
Intel Core i5 12400F 2.50GHz, 16GB RAM, 1TB SSD, Windows 10 Professional,  nVidia GeForce RTX 3050 8GB GDDR6 .</t>
  </si>
  <si>
    <t xml:space="preserve">Dobava i isporuka monitora za pregled videonadzora dijagonale 43".
PROIZVOĐAČ: Philips
MODEL: 43PFS5507 </t>
  </si>
  <si>
    <t>Dobava i isporuka zidnog nosača za monitor.
PROIZVOĐAČ: Neomounts 
MODEL: WL30-350BL14</t>
  </si>
  <si>
    <t>Dobava i isporuka adaptera display port na HDMI.</t>
  </si>
  <si>
    <t>Dobava i  isporuka HDMI kabela dužine 5m.</t>
  </si>
  <si>
    <t>Montaža monitora i zidnog nosača.</t>
  </si>
  <si>
    <t>Dobava, isporuka i polaganje plastičnih kanalica dimenzije 15x30 u portirnici</t>
  </si>
  <si>
    <t>Radovi na izvođenju instalacija za povezivanje "video zida" sa novom radnom stanicom</t>
  </si>
  <si>
    <t>Ugradnja opreme, puštanje u rad, obuka korisnika</t>
  </si>
  <si>
    <t>paušal</t>
  </si>
  <si>
    <t xml:space="preserve">Ispitivanje instalacije i izrada izvješća o ispitivanju (ispitivanje se izvodi uređajem tip kao: Fluke ili sl.) </t>
  </si>
  <si>
    <t>Izrada dokumentacije izvedenog stanja.</t>
  </si>
  <si>
    <t>UKUPNO:</t>
  </si>
  <si>
    <t>UKUPNO (kn):</t>
  </si>
  <si>
    <t>Najam dizalice/autokošare za izvršenje potrebnih radova.</t>
  </si>
  <si>
    <t>Dobava, isporuka i polaganje  UTP cat.6 PE kabela. (djelomično na plastificiranu sajlu visine 4m, a djelomično u SAPA cijev. Uključujući sav pričvrsni ovjesni materijal za učvršćivanje instalacije za sajlu).</t>
  </si>
  <si>
    <t>Polaganje KAOFLEX cijevi fi 25mm na sajlu (uključujući sav pričvrsni ovjesni materijal za učvršćivanje instalacije za sajlu).</t>
  </si>
  <si>
    <t>Dobava i isporuka automatskog osigurača C16A, nadžbukne strujne utičnice, te sav potrošni materijal za izvođenje energetskog priključka unutar novog ormarića.</t>
  </si>
  <si>
    <t>Dobava, isporuka i polaganje energetskog  3x2,5mm PE kabela (na plastificiranu sajlu visine 6m. Uključujući sav pričvrsni ovjesni materijal za učvršćivanje instalacije za sajlu).</t>
  </si>
  <si>
    <t>Dobava, isporuka i polagaje  UTP cat.6 PE kabela (djelomično na plastificiranu sajlu a djelomično u kanalice. Uključujući sav pričvrsni ovjesni materijal za učvršćivanje instalacije za sajlu).</t>
  </si>
  <si>
    <t xml:space="preserve">Konfiguracija radne stanice za pregled i kontrolu videonadzora. Uključuje instalaciju potrebnog programa te programiranje/dodavanje novih i svih postojećih snimača unutar prostora kaznionice. Potrebno generiranje dva odvojena prikaza "video zida" te prikaz svih novih i postojećih kamera/snimača. Podešavanje alarma vezanog za definirane događaje videonadzora. </t>
  </si>
  <si>
    <t>Premještanje postojećeg snimača i PoE switcha iz portirnice u drugi objekt te izrada sve potrebne instalacije. Uključuje nabavku svog instalacijskog i montažnog materijala (snimač se premješta u postojeći rack ormar te je potrebno predvidjeti rack police, strujne letvu, i ostalu svu potrebnu instalaciju).</t>
  </si>
  <si>
    <t>Konfiguracija mrežnih postavki i puštanje u rad svih novih uređaja vezanih za videonadzor, što podrazumijeva ishođenje slobodnih IP adresi u domeni ministarstva u koordinaciji sa pružateljem usluga i održavateljem mreže.</t>
  </si>
  <si>
    <t>Instalacija programa za pregled videonadzora na dva postojeća računala u domeni ministarstva te kreiranje korisničkih računa sa određenim pravima za korištenje programa prema uputi korisnika (instalaciju je potrebno izvršiti u koordinaciji i uz dopuštenje ministarstva odnosno sa pružateljem usluga i održavateljem mreže).</t>
  </si>
  <si>
    <t xml:space="preserve">   TROŠKOVNIK  ZA NABAVU  U 2023. GODINI</t>
  </si>
  <si>
    <t xml:space="preserve">                  Evidencijski broj i naziv predmeta ponude:  JN 23-23-2 NADOGRADNJA SUSTAVA VIDEONADZORA</t>
  </si>
  <si>
    <t xml:space="preserve"> I   CIJENA PONUDE ZA CJELOKUONI PREDMET NABAVE U EURIMA (u brojkama)_______________________</t>
  </si>
  <si>
    <t>II IZNOS POREZA NA DODANU VRIJEDNOST ( u brojkama)__________________________________________</t>
  </si>
  <si>
    <t>III UKUPNA CIJENA PONUDE (I + II)  ( u brojkama) _________________________________________________</t>
  </si>
  <si>
    <t xml:space="preserve">______________________________                                   </t>
  </si>
  <si>
    <t>(mjesto idatum )</t>
  </si>
  <si>
    <t xml:space="preserve">(pečat, čitko ime i prezime  ovl. Osobe)                    </t>
  </si>
  <si>
    <t>(poptpis ovl. Osobe)</t>
  </si>
  <si>
    <t>Ukupno bez pdv-a
[€]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</si>
</sst>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€-1]"/>
    <numFmt numFmtId="166" formatCode="#,##0.00\ [$kn-41A]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Times New Roman"/>
      <family val="1"/>
      <charset val="1"/>
    </font>
    <font>
      <b/>
      <sz val="8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1" fillId="3" borderId="2" xfId="0" applyFont="1" applyFill="1" applyBorder="1" applyAlignment="1">
      <alignment vertical="center" wrapText="1"/>
    </xf>
    <xf numFmtId="165" fontId="1" fillId="3" borderId="2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66" fontId="3" fillId="3" borderId="3" xfId="0" applyNumberFormat="1" applyFont="1" applyFill="1" applyBorder="1" applyAlignment="1">
      <alignment horizontal="right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wrapText="1"/>
    </xf>
    <xf numFmtId="0" fontId="8" fillId="0" borderId="0" xfId="0" applyFont="1"/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justify" vertical="top"/>
    </xf>
    <xf numFmtId="0" fontId="9" fillId="0" borderId="0" xfId="0" applyFont="1"/>
    <xf numFmtId="0" fontId="10" fillId="0" borderId="0" xfId="0" applyFont="1"/>
    <xf numFmtId="4" fontId="10" fillId="0" borderId="0" xfId="0" applyNumberFormat="1" applyFont="1"/>
    <xf numFmtId="49" fontId="9" fillId="0" borderId="3" xfId="0" applyNumberFormat="1" applyFont="1" applyBorder="1" applyAlignment="1">
      <alignment horizontal="left" vertical="top"/>
    </xf>
    <xf numFmtId="0" fontId="9" fillId="0" borderId="3" xfId="0" applyFont="1" applyBorder="1" applyAlignment="1">
      <alignment horizontal="justify" vertical="top"/>
    </xf>
    <xf numFmtId="0" fontId="8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zoomScaleNormal="100" workbookViewId="0">
      <selection activeCell="M11" sqref="M11"/>
    </sheetView>
  </sheetViews>
  <sheetFormatPr defaultRowHeight="15" x14ac:dyDescent="0.25"/>
  <cols>
    <col min="2" max="2" width="33" customWidth="1"/>
    <col min="3" max="3" width="13.7109375" customWidth="1"/>
    <col min="5" max="5" width="13" customWidth="1"/>
    <col min="6" max="6" width="15.140625" customWidth="1"/>
  </cols>
  <sheetData>
    <row r="1" spans="1:6" ht="18.75" x14ac:dyDescent="0.25">
      <c r="B1" s="33" t="s">
        <v>83</v>
      </c>
      <c r="C1" s="33"/>
      <c r="D1" s="33"/>
      <c r="E1" s="33"/>
      <c r="F1" s="33"/>
    </row>
    <row r="2" spans="1:6" ht="15" customHeight="1" x14ac:dyDescent="0.25">
      <c r="B2" s="34" t="s">
        <v>84</v>
      </c>
      <c r="C2" s="34"/>
      <c r="D2" s="34"/>
      <c r="E2" s="34"/>
      <c r="F2" s="34"/>
    </row>
    <row r="3" spans="1:6" ht="15" customHeight="1" x14ac:dyDescent="0.25">
      <c r="B3" s="34"/>
      <c r="C3" s="34"/>
      <c r="D3" s="34"/>
      <c r="E3" s="34"/>
      <c r="F3" s="34"/>
    </row>
    <row r="5" spans="1:6" x14ac:dyDescent="0.25">
      <c r="A5" s="1"/>
      <c r="B5" s="2" t="s">
        <v>0</v>
      </c>
      <c r="C5" s="3"/>
      <c r="D5" s="3"/>
      <c r="E5" s="3"/>
      <c r="F5" s="3"/>
    </row>
    <row r="6" spans="1:6" ht="33.75" x14ac:dyDescent="0.25">
      <c r="A6" s="4" t="s">
        <v>1</v>
      </c>
      <c r="B6" s="5" t="s">
        <v>2</v>
      </c>
      <c r="C6" s="5" t="s">
        <v>3</v>
      </c>
      <c r="D6" s="6" t="s">
        <v>4</v>
      </c>
      <c r="E6" s="7" t="s">
        <v>5</v>
      </c>
      <c r="F6" s="7" t="s">
        <v>92</v>
      </c>
    </row>
    <row r="7" spans="1:6" ht="15.75" x14ac:dyDescent="0.25">
      <c r="A7" s="8"/>
      <c r="B7" s="9" t="s">
        <v>6</v>
      </c>
      <c r="C7" s="10"/>
      <c r="D7" s="11"/>
      <c r="E7" s="12"/>
      <c r="F7" s="12"/>
    </row>
    <row r="8" spans="1:6" ht="67.5" x14ac:dyDescent="0.25">
      <c r="A8" s="13">
        <v>1</v>
      </c>
      <c r="B8" s="14" t="s">
        <v>7</v>
      </c>
      <c r="C8" s="15" t="s">
        <v>8</v>
      </c>
      <c r="D8" s="16">
        <v>1</v>
      </c>
      <c r="E8" s="17">
        <f>IFERROR(ROUNDUP(T8,2),"")</f>
        <v>0</v>
      </c>
      <c r="F8" s="17">
        <f t="shared" ref="F8:F85" si="0">IFERROR(D8*E8,"")</f>
        <v>0</v>
      </c>
    </row>
    <row r="9" spans="1:6" ht="56.25" x14ac:dyDescent="0.25">
      <c r="A9" s="13">
        <v>2</v>
      </c>
      <c r="B9" s="14" t="s">
        <v>9</v>
      </c>
      <c r="C9" s="15" t="s">
        <v>8</v>
      </c>
      <c r="D9" s="16">
        <v>1</v>
      </c>
      <c r="E9" s="17">
        <f>IFERROR(ROUNDUP(T9,2),"")</f>
        <v>0</v>
      </c>
      <c r="F9" s="17">
        <f t="shared" si="0"/>
        <v>0</v>
      </c>
    </row>
    <row r="10" spans="1:6" ht="45" x14ac:dyDescent="0.25">
      <c r="A10" s="13">
        <v>3</v>
      </c>
      <c r="B10" s="14" t="s">
        <v>10</v>
      </c>
      <c r="C10" s="15" t="s">
        <v>8</v>
      </c>
      <c r="D10" s="16">
        <v>1</v>
      </c>
      <c r="E10" s="17">
        <f>IFERROR(ROUNDUP(T10,2),"")</f>
        <v>0</v>
      </c>
      <c r="F10" s="17">
        <f t="shared" si="0"/>
        <v>0</v>
      </c>
    </row>
    <row r="11" spans="1:6" ht="78.75" x14ac:dyDescent="0.25">
      <c r="A11" s="13">
        <v>4</v>
      </c>
      <c r="B11" s="14" t="s">
        <v>11</v>
      </c>
      <c r="C11" s="15" t="s">
        <v>8</v>
      </c>
      <c r="D11" s="16">
        <v>4</v>
      </c>
      <c r="E11" s="17">
        <f t="shared" ref="E11:E74" si="1">IFERROR(ROUNDUP(T11,2),"")</f>
        <v>0</v>
      </c>
      <c r="F11" s="17">
        <f t="shared" si="0"/>
        <v>0</v>
      </c>
    </row>
    <row r="12" spans="1:6" ht="78.75" x14ac:dyDescent="0.25">
      <c r="A12" s="13">
        <v>5</v>
      </c>
      <c r="B12" s="14" t="s">
        <v>12</v>
      </c>
      <c r="C12" s="15" t="s">
        <v>8</v>
      </c>
      <c r="D12" s="16">
        <v>9</v>
      </c>
      <c r="E12" s="17">
        <f t="shared" si="1"/>
        <v>0</v>
      </c>
      <c r="F12" s="17">
        <f t="shared" si="0"/>
        <v>0</v>
      </c>
    </row>
    <row r="13" spans="1:6" ht="56.25" x14ac:dyDescent="0.25">
      <c r="A13" s="13">
        <v>6</v>
      </c>
      <c r="B13" s="14" t="s">
        <v>13</v>
      </c>
      <c r="C13" s="15" t="s">
        <v>8</v>
      </c>
      <c r="D13" s="16">
        <v>13</v>
      </c>
      <c r="E13" s="17">
        <f t="shared" si="1"/>
        <v>0</v>
      </c>
      <c r="F13" s="17">
        <f t="shared" si="0"/>
        <v>0</v>
      </c>
    </row>
    <row r="14" spans="1:6" ht="56.25" x14ac:dyDescent="0.25">
      <c r="A14" s="13">
        <v>7</v>
      </c>
      <c r="B14" s="14" t="s">
        <v>14</v>
      </c>
      <c r="C14" s="15" t="s">
        <v>8</v>
      </c>
      <c r="D14" s="16">
        <v>10</v>
      </c>
      <c r="E14" s="17">
        <f t="shared" si="1"/>
        <v>0</v>
      </c>
      <c r="F14" s="17">
        <f t="shared" si="0"/>
        <v>0</v>
      </c>
    </row>
    <row r="15" spans="1:6" ht="56.25" x14ac:dyDescent="0.25">
      <c r="A15" s="13">
        <v>8</v>
      </c>
      <c r="B15" s="14" t="s">
        <v>74</v>
      </c>
      <c r="C15" s="15" t="s">
        <v>15</v>
      </c>
      <c r="D15" s="16">
        <v>1860</v>
      </c>
      <c r="E15" s="17">
        <f>IFERROR(ROUNDUP(T15,2),"")</f>
        <v>0</v>
      </c>
      <c r="F15" s="17">
        <f>IFERROR(D15*E15,"")</f>
        <v>0</v>
      </c>
    </row>
    <row r="16" spans="1:6" ht="22.5" x14ac:dyDescent="0.25">
      <c r="A16" s="13">
        <v>9</v>
      </c>
      <c r="B16" s="14" t="s">
        <v>16</v>
      </c>
      <c r="C16" s="15" t="s">
        <v>8</v>
      </c>
      <c r="D16" s="16">
        <v>4</v>
      </c>
      <c r="E16" s="17">
        <f t="shared" ref="E16:E18" si="2">IFERROR(ROUNDUP(T16,2),"")</f>
        <v>0</v>
      </c>
      <c r="F16" s="17">
        <f t="shared" ref="F16:F18" si="3">IFERROR(D16*E16,"")</f>
        <v>0</v>
      </c>
    </row>
    <row r="17" spans="1:6" x14ac:dyDescent="0.25">
      <c r="A17" s="13">
        <v>10</v>
      </c>
      <c r="B17" s="14" t="s">
        <v>17</v>
      </c>
      <c r="C17" s="15" t="s">
        <v>8</v>
      </c>
      <c r="D17" s="16">
        <v>1</v>
      </c>
      <c r="E17" s="17">
        <f t="shared" si="2"/>
        <v>0</v>
      </c>
      <c r="F17" s="17">
        <f t="shared" si="3"/>
        <v>0</v>
      </c>
    </row>
    <row r="18" spans="1:6" ht="33.75" x14ac:dyDescent="0.25">
      <c r="A18" s="13">
        <v>11</v>
      </c>
      <c r="B18" s="14" t="s">
        <v>18</v>
      </c>
      <c r="C18" s="15" t="s">
        <v>15</v>
      </c>
      <c r="D18" s="16">
        <v>300</v>
      </c>
      <c r="E18" s="17">
        <f t="shared" si="2"/>
        <v>0</v>
      </c>
      <c r="F18" s="17">
        <f t="shared" si="3"/>
        <v>0</v>
      </c>
    </row>
    <row r="19" spans="1:6" x14ac:dyDescent="0.25">
      <c r="A19" s="13">
        <v>12</v>
      </c>
      <c r="B19" s="14" t="s">
        <v>19</v>
      </c>
      <c r="C19" s="15" t="s">
        <v>8</v>
      </c>
      <c r="D19" s="16">
        <v>10</v>
      </c>
      <c r="E19" s="17">
        <f t="shared" si="1"/>
        <v>0</v>
      </c>
      <c r="F19" s="17">
        <f t="shared" si="0"/>
        <v>0</v>
      </c>
    </row>
    <row r="20" spans="1:6" ht="45" x14ac:dyDescent="0.25">
      <c r="A20" s="13">
        <v>13</v>
      </c>
      <c r="B20" s="14" t="s">
        <v>20</v>
      </c>
      <c r="C20" s="15" t="s">
        <v>8</v>
      </c>
      <c r="D20" s="16">
        <v>10</v>
      </c>
      <c r="E20" s="17">
        <f t="shared" si="1"/>
        <v>0</v>
      </c>
      <c r="F20" s="17">
        <f t="shared" si="0"/>
        <v>0</v>
      </c>
    </row>
    <row r="21" spans="1:6" ht="33.75" x14ac:dyDescent="0.25">
      <c r="A21" s="13">
        <v>14</v>
      </c>
      <c r="B21" s="14" t="s">
        <v>21</v>
      </c>
      <c r="C21" s="15" t="s">
        <v>15</v>
      </c>
      <c r="D21" s="16">
        <v>180</v>
      </c>
      <c r="E21" s="17">
        <f t="shared" si="1"/>
        <v>0</v>
      </c>
      <c r="F21" s="17">
        <f t="shared" si="0"/>
        <v>0</v>
      </c>
    </row>
    <row r="22" spans="1:6" x14ac:dyDescent="0.25">
      <c r="A22" s="13">
        <v>15</v>
      </c>
      <c r="B22" s="14" t="s">
        <v>22</v>
      </c>
      <c r="C22" s="15" t="s">
        <v>15</v>
      </c>
      <c r="D22" s="16">
        <v>400</v>
      </c>
      <c r="E22" s="17">
        <f>IFERROR(ROUNDUP(T22,2),"")</f>
        <v>0</v>
      </c>
      <c r="F22" s="17">
        <f>IFERROR(D22*E22,"")</f>
        <v>0</v>
      </c>
    </row>
    <row r="23" spans="1:6" x14ac:dyDescent="0.25">
      <c r="A23" s="13">
        <v>16</v>
      </c>
      <c r="B23" s="14" t="s">
        <v>23</v>
      </c>
      <c r="C23" s="15" t="s">
        <v>15</v>
      </c>
      <c r="D23" s="16">
        <v>400</v>
      </c>
      <c r="E23" s="17">
        <f t="shared" ref="E23:E32" si="4">IFERROR(ROUNDUP(T23,2),"")</f>
        <v>0</v>
      </c>
      <c r="F23" s="17">
        <f t="shared" ref="F23:F33" si="5">IFERROR(D23*E23,"")</f>
        <v>0</v>
      </c>
    </row>
    <row r="24" spans="1:6" ht="33.75" x14ac:dyDescent="0.25">
      <c r="A24" s="13">
        <v>17</v>
      </c>
      <c r="B24" s="14" t="s">
        <v>75</v>
      </c>
      <c r="C24" s="15" t="s">
        <v>15</v>
      </c>
      <c r="D24" s="16">
        <v>400</v>
      </c>
      <c r="E24" s="17">
        <f t="shared" si="4"/>
        <v>0</v>
      </c>
      <c r="F24" s="17">
        <f t="shared" si="5"/>
        <v>0</v>
      </c>
    </row>
    <row r="25" spans="1:6" x14ac:dyDescent="0.25">
      <c r="A25" s="13">
        <v>18</v>
      </c>
      <c r="B25" s="14" t="s">
        <v>25</v>
      </c>
      <c r="C25" s="15" t="s">
        <v>15</v>
      </c>
      <c r="D25" s="16">
        <v>400</v>
      </c>
      <c r="E25" s="17">
        <f t="shared" si="4"/>
        <v>0</v>
      </c>
      <c r="F25" s="17">
        <f t="shared" si="5"/>
        <v>0</v>
      </c>
    </row>
    <row r="26" spans="1:6" ht="33.75" x14ac:dyDescent="0.25">
      <c r="A26" s="13">
        <v>19</v>
      </c>
      <c r="B26" s="14" t="s">
        <v>26</v>
      </c>
      <c r="C26" s="15" t="s">
        <v>8</v>
      </c>
      <c r="D26" s="16">
        <v>1</v>
      </c>
      <c r="E26" s="17">
        <f t="shared" si="4"/>
        <v>0</v>
      </c>
      <c r="F26" s="17">
        <f t="shared" si="5"/>
        <v>0</v>
      </c>
    </row>
    <row r="27" spans="1:6" ht="33.75" x14ac:dyDescent="0.25">
      <c r="A27" s="13">
        <v>20</v>
      </c>
      <c r="B27" s="14" t="s">
        <v>27</v>
      </c>
      <c r="C27" s="15" t="s">
        <v>8</v>
      </c>
      <c r="D27" s="16">
        <v>4</v>
      </c>
      <c r="E27" s="17">
        <f t="shared" si="4"/>
        <v>0</v>
      </c>
      <c r="F27" s="17">
        <f t="shared" si="5"/>
        <v>0</v>
      </c>
    </row>
    <row r="28" spans="1:6" ht="22.5" x14ac:dyDescent="0.25">
      <c r="A28" s="13">
        <v>21</v>
      </c>
      <c r="B28" s="14" t="s">
        <v>28</v>
      </c>
      <c r="C28" s="15" t="s">
        <v>15</v>
      </c>
      <c r="D28" s="16">
        <v>60</v>
      </c>
      <c r="E28" s="17">
        <f t="shared" si="4"/>
        <v>0</v>
      </c>
      <c r="F28" s="17">
        <f t="shared" si="5"/>
        <v>0</v>
      </c>
    </row>
    <row r="29" spans="1:6" ht="22.5" x14ac:dyDescent="0.25">
      <c r="A29" s="13">
        <v>22</v>
      </c>
      <c r="B29" s="14" t="s">
        <v>29</v>
      </c>
      <c r="C29" s="15" t="s">
        <v>15</v>
      </c>
      <c r="D29" s="16">
        <v>80</v>
      </c>
      <c r="E29" s="17">
        <f t="shared" si="4"/>
        <v>0</v>
      </c>
      <c r="F29" s="17">
        <f t="shared" si="5"/>
        <v>0</v>
      </c>
    </row>
    <row r="30" spans="1:6" ht="56.25" x14ac:dyDescent="0.25">
      <c r="A30" s="13">
        <v>23</v>
      </c>
      <c r="B30" s="14" t="s">
        <v>30</v>
      </c>
      <c r="C30" s="15" t="s">
        <v>8</v>
      </c>
      <c r="D30" s="16">
        <v>1</v>
      </c>
      <c r="E30" s="17">
        <f t="shared" si="4"/>
        <v>0</v>
      </c>
      <c r="F30" s="17">
        <f t="shared" si="5"/>
        <v>0</v>
      </c>
    </row>
    <row r="31" spans="1:6" ht="22.5" x14ac:dyDescent="0.25">
      <c r="A31" s="13">
        <v>24</v>
      </c>
      <c r="B31" s="14" t="s">
        <v>31</v>
      </c>
      <c r="C31" s="15" t="s">
        <v>8</v>
      </c>
      <c r="D31" s="16">
        <v>1</v>
      </c>
      <c r="E31" s="17">
        <f t="shared" si="4"/>
        <v>0</v>
      </c>
      <c r="F31" s="17">
        <f t="shared" si="5"/>
        <v>0</v>
      </c>
    </row>
    <row r="32" spans="1:6" ht="22.5" x14ac:dyDescent="0.25">
      <c r="A32" s="13">
        <v>25</v>
      </c>
      <c r="B32" s="14" t="s">
        <v>32</v>
      </c>
      <c r="C32" s="15" t="s">
        <v>33</v>
      </c>
      <c r="D32" s="16">
        <v>1</v>
      </c>
      <c r="E32" s="17">
        <f t="shared" si="4"/>
        <v>0</v>
      </c>
      <c r="F32" s="17">
        <f t="shared" si="5"/>
        <v>0</v>
      </c>
    </row>
    <row r="33" spans="1:6" x14ac:dyDescent="0.25">
      <c r="A33" s="13">
        <v>26</v>
      </c>
      <c r="B33" s="14" t="s">
        <v>34</v>
      </c>
      <c r="C33" s="15" t="s">
        <v>33</v>
      </c>
      <c r="D33" s="16">
        <v>1</v>
      </c>
      <c r="E33" s="17">
        <f>L33*J33</f>
        <v>0</v>
      </c>
      <c r="F33" s="17">
        <f t="shared" si="5"/>
        <v>0</v>
      </c>
    </row>
    <row r="34" spans="1:6" ht="15.75" x14ac:dyDescent="0.25">
      <c r="A34" s="13"/>
      <c r="B34" s="9" t="s">
        <v>35</v>
      </c>
      <c r="C34" s="19"/>
      <c r="D34" s="18"/>
      <c r="E34" s="20"/>
      <c r="F34" s="20"/>
    </row>
    <row r="35" spans="1:6" ht="78.75" x14ac:dyDescent="0.25">
      <c r="A35" s="13">
        <v>27</v>
      </c>
      <c r="B35" s="14" t="s">
        <v>36</v>
      </c>
      <c r="C35" s="15" t="s">
        <v>8</v>
      </c>
      <c r="D35" s="16">
        <v>3</v>
      </c>
      <c r="E35" s="17">
        <f t="shared" ref="E35:E53" si="6">IFERROR(ROUNDUP(T35,2),"")</f>
        <v>0</v>
      </c>
      <c r="F35" s="17">
        <f t="shared" ref="F35:F54" si="7">IFERROR(D35*E35,"")</f>
        <v>0</v>
      </c>
    </row>
    <row r="36" spans="1:6" ht="56.25" x14ac:dyDescent="0.25">
      <c r="A36" s="13">
        <v>28</v>
      </c>
      <c r="B36" s="14" t="s">
        <v>13</v>
      </c>
      <c r="C36" s="15" t="s">
        <v>8</v>
      </c>
      <c r="D36" s="16">
        <v>3</v>
      </c>
      <c r="E36" s="17">
        <f t="shared" si="6"/>
        <v>0</v>
      </c>
      <c r="F36" s="17">
        <f t="shared" si="7"/>
        <v>0</v>
      </c>
    </row>
    <row r="37" spans="1:6" ht="56.25" x14ac:dyDescent="0.25">
      <c r="A37" s="13">
        <v>29</v>
      </c>
      <c r="B37" s="14" t="s">
        <v>14</v>
      </c>
      <c r="C37" s="15" t="s">
        <v>8</v>
      </c>
      <c r="D37" s="16">
        <v>3</v>
      </c>
      <c r="E37" s="17">
        <f t="shared" si="6"/>
        <v>0</v>
      </c>
      <c r="F37" s="17">
        <f t="shared" si="7"/>
        <v>0</v>
      </c>
    </row>
    <row r="38" spans="1:6" ht="56.25" x14ac:dyDescent="0.25">
      <c r="A38" s="13">
        <v>30</v>
      </c>
      <c r="B38" s="14" t="s">
        <v>37</v>
      </c>
      <c r="C38" s="15" t="s">
        <v>8</v>
      </c>
      <c r="D38" s="16">
        <v>1</v>
      </c>
      <c r="E38" s="17">
        <f t="shared" si="6"/>
        <v>0</v>
      </c>
      <c r="F38" s="17">
        <f t="shared" si="7"/>
        <v>0</v>
      </c>
    </row>
    <row r="39" spans="1:6" ht="56.25" x14ac:dyDescent="0.25">
      <c r="A39" s="13">
        <v>31</v>
      </c>
      <c r="B39" s="14" t="s">
        <v>38</v>
      </c>
      <c r="C39" s="15" t="s">
        <v>8</v>
      </c>
      <c r="D39" s="16">
        <v>1</v>
      </c>
      <c r="E39" s="17">
        <f t="shared" si="6"/>
        <v>0</v>
      </c>
      <c r="F39" s="17">
        <f t="shared" si="7"/>
        <v>0</v>
      </c>
    </row>
    <row r="40" spans="1:6" ht="56.25" x14ac:dyDescent="0.25">
      <c r="A40" s="13">
        <v>32</v>
      </c>
      <c r="B40" s="14" t="s">
        <v>39</v>
      </c>
      <c r="C40" s="15" t="s">
        <v>8</v>
      </c>
      <c r="D40" s="16">
        <v>2</v>
      </c>
      <c r="E40" s="17">
        <f t="shared" si="6"/>
        <v>0</v>
      </c>
      <c r="F40" s="17">
        <f t="shared" si="7"/>
        <v>0</v>
      </c>
    </row>
    <row r="41" spans="1:6" ht="45" x14ac:dyDescent="0.25">
      <c r="A41" s="13">
        <v>33</v>
      </c>
      <c r="B41" s="14" t="s">
        <v>76</v>
      </c>
      <c r="C41" s="15" t="s">
        <v>8</v>
      </c>
      <c r="D41" s="16">
        <v>1</v>
      </c>
      <c r="E41" s="17">
        <f t="shared" si="6"/>
        <v>0</v>
      </c>
      <c r="F41" s="17">
        <f t="shared" si="7"/>
        <v>0</v>
      </c>
    </row>
    <row r="42" spans="1:6" ht="22.5" x14ac:dyDescent="0.25">
      <c r="A42" s="13">
        <v>34</v>
      </c>
      <c r="B42" s="14" t="s">
        <v>40</v>
      </c>
      <c r="C42" s="15" t="s">
        <v>8</v>
      </c>
      <c r="D42" s="16">
        <v>2</v>
      </c>
      <c r="E42" s="17">
        <f>IFERROR(ROUNDUP(T42,2),"")</f>
        <v>0</v>
      </c>
      <c r="F42" s="17">
        <f>IFERROR(D42*E42,"")</f>
        <v>0</v>
      </c>
    </row>
    <row r="43" spans="1:6" ht="22.5" x14ac:dyDescent="0.25">
      <c r="A43" s="13">
        <v>35</v>
      </c>
      <c r="B43" s="14" t="s">
        <v>41</v>
      </c>
      <c r="C43" s="15" t="s">
        <v>8</v>
      </c>
      <c r="D43" s="16">
        <v>1</v>
      </c>
      <c r="E43" s="17">
        <f>IFERROR(ROUNDUP(T43,2),"")</f>
        <v>0</v>
      </c>
      <c r="F43" s="17">
        <f>IFERROR(D43*E43,"")</f>
        <v>0</v>
      </c>
    </row>
    <row r="44" spans="1:6" x14ac:dyDescent="0.25">
      <c r="A44" s="13">
        <v>36</v>
      </c>
      <c r="B44" s="14" t="s">
        <v>42</v>
      </c>
      <c r="C44" s="15" t="s">
        <v>33</v>
      </c>
      <c r="D44" s="16">
        <v>1</v>
      </c>
      <c r="E44" s="17">
        <f>IFERROR(ROUNDUP(T44,2),"")</f>
        <v>0</v>
      </c>
      <c r="F44" s="17">
        <f>IFERROR(D44*E44,"")</f>
        <v>0</v>
      </c>
    </row>
    <row r="45" spans="1:6" x14ac:dyDescent="0.25">
      <c r="A45" s="13">
        <v>37</v>
      </c>
      <c r="B45" s="14" t="s">
        <v>43</v>
      </c>
      <c r="C45" s="15" t="s">
        <v>8</v>
      </c>
      <c r="D45" s="16">
        <v>3</v>
      </c>
      <c r="E45" s="17">
        <f t="shared" si="6"/>
        <v>0</v>
      </c>
      <c r="F45" s="17">
        <f t="shared" si="7"/>
        <v>0</v>
      </c>
    </row>
    <row r="46" spans="1:6" x14ac:dyDescent="0.25">
      <c r="A46" s="13">
        <v>38</v>
      </c>
      <c r="B46" s="14" t="s">
        <v>44</v>
      </c>
      <c r="C46" s="15" t="s">
        <v>8</v>
      </c>
      <c r="D46" s="16">
        <v>3</v>
      </c>
      <c r="E46" s="17">
        <f t="shared" si="6"/>
        <v>0</v>
      </c>
      <c r="F46" s="17">
        <f t="shared" si="7"/>
        <v>0</v>
      </c>
    </row>
    <row r="47" spans="1:6" x14ac:dyDescent="0.25">
      <c r="A47" s="13">
        <v>39</v>
      </c>
      <c r="B47" s="14" t="s">
        <v>45</v>
      </c>
      <c r="C47" s="15" t="s">
        <v>33</v>
      </c>
      <c r="D47" s="16">
        <v>1</v>
      </c>
      <c r="E47" s="17">
        <f>IFERROR(ROUNDUP(T47,2),"")</f>
        <v>0</v>
      </c>
      <c r="F47" s="17">
        <f>IFERROR(D47*E47,"")</f>
        <v>0</v>
      </c>
    </row>
    <row r="48" spans="1:6" ht="22.5" x14ac:dyDescent="0.25">
      <c r="A48" s="13">
        <v>40</v>
      </c>
      <c r="B48" s="14" t="s">
        <v>46</v>
      </c>
      <c r="C48" s="15" t="s">
        <v>8</v>
      </c>
      <c r="D48" s="16">
        <v>2</v>
      </c>
      <c r="E48" s="17">
        <f>IFERROR(ROUNDUP(T48,2),"")</f>
        <v>0</v>
      </c>
      <c r="F48" s="17">
        <f>IFERROR(D48*E48,"")</f>
        <v>0</v>
      </c>
    </row>
    <row r="49" spans="1:6" ht="45" x14ac:dyDescent="0.25">
      <c r="A49" s="13">
        <v>41</v>
      </c>
      <c r="B49" s="14" t="s">
        <v>47</v>
      </c>
      <c r="C49" s="15" t="s">
        <v>33</v>
      </c>
      <c r="D49" s="16">
        <v>1</v>
      </c>
      <c r="E49" s="17">
        <f>IFERROR(ROUNDUP(T49,2),"")</f>
        <v>0</v>
      </c>
      <c r="F49" s="17">
        <f>IFERROR(D49*E49,"")</f>
        <v>0</v>
      </c>
    </row>
    <row r="50" spans="1:6" ht="45" x14ac:dyDescent="0.25">
      <c r="A50" s="13">
        <v>42</v>
      </c>
      <c r="B50" s="14" t="s">
        <v>48</v>
      </c>
      <c r="C50" s="15" t="s">
        <v>8</v>
      </c>
      <c r="D50" s="16">
        <v>3</v>
      </c>
      <c r="E50" s="17">
        <f t="shared" si="6"/>
        <v>0</v>
      </c>
      <c r="F50" s="17">
        <f t="shared" si="7"/>
        <v>0</v>
      </c>
    </row>
    <row r="51" spans="1:6" ht="22.5" x14ac:dyDescent="0.25">
      <c r="A51" s="13">
        <v>43</v>
      </c>
      <c r="B51" s="14" t="s">
        <v>49</v>
      </c>
      <c r="C51" s="15" t="s">
        <v>15</v>
      </c>
      <c r="D51" s="16">
        <v>80</v>
      </c>
      <c r="E51" s="17">
        <f t="shared" si="6"/>
        <v>0</v>
      </c>
      <c r="F51" s="17">
        <f t="shared" si="7"/>
        <v>0</v>
      </c>
    </row>
    <row r="52" spans="1:6" ht="45" x14ac:dyDescent="0.25">
      <c r="A52" s="13">
        <v>44</v>
      </c>
      <c r="B52" s="14" t="s">
        <v>77</v>
      </c>
      <c r="C52" s="15" t="s">
        <v>15</v>
      </c>
      <c r="D52" s="16">
        <v>110</v>
      </c>
      <c r="E52" s="17">
        <f t="shared" si="6"/>
        <v>0</v>
      </c>
      <c r="F52" s="17">
        <f t="shared" si="7"/>
        <v>0</v>
      </c>
    </row>
    <row r="53" spans="1:6" ht="22.5" x14ac:dyDescent="0.25">
      <c r="A53" s="13">
        <v>45</v>
      </c>
      <c r="B53" s="14" t="s">
        <v>50</v>
      </c>
      <c r="C53" s="15" t="s">
        <v>15</v>
      </c>
      <c r="D53" s="16">
        <v>40</v>
      </c>
      <c r="E53" s="17">
        <f t="shared" si="6"/>
        <v>0</v>
      </c>
      <c r="F53" s="17">
        <f t="shared" si="7"/>
        <v>0</v>
      </c>
    </row>
    <row r="54" spans="1:6" x14ac:dyDescent="0.25">
      <c r="A54" s="13">
        <v>46</v>
      </c>
      <c r="B54" s="14" t="s">
        <v>34</v>
      </c>
      <c r="C54" s="15" t="s">
        <v>33</v>
      </c>
      <c r="D54" s="16">
        <v>1</v>
      </c>
      <c r="E54" s="17">
        <f>L54*J54</f>
        <v>0</v>
      </c>
      <c r="F54" s="17">
        <f t="shared" si="7"/>
        <v>0</v>
      </c>
    </row>
    <row r="55" spans="1:6" ht="15.75" x14ac:dyDescent="0.25">
      <c r="A55" s="13"/>
      <c r="B55" s="9" t="s">
        <v>51</v>
      </c>
      <c r="C55" s="19"/>
      <c r="D55" s="18"/>
      <c r="E55" s="20"/>
      <c r="F55" s="20"/>
    </row>
    <row r="56" spans="1:6" ht="78.75" x14ac:dyDescent="0.25">
      <c r="A56" s="13">
        <v>47</v>
      </c>
      <c r="B56" s="14" t="s">
        <v>12</v>
      </c>
      <c r="C56" s="15" t="s">
        <v>8</v>
      </c>
      <c r="D56" s="16">
        <v>2</v>
      </c>
      <c r="E56" s="17">
        <f>L56-(L56*M56)</f>
        <v>0</v>
      </c>
      <c r="F56" s="17">
        <f>IFERROR(D56*E56,"")</f>
        <v>0</v>
      </c>
    </row>
    <row r="57" spans="1:6" ht="78.75" x14ac:dyDescent="0.25">
      <c r="A57" s="13">
        <v>48</v>
      </c>
      <c r="B57" s="14" t="s">
        <v>52</v>
      </c>
      <c r="C57" s="15" t="s">
        <v>8</v>
      </c>
      <c r="D57" s="16">
        <v>1</v>
      </c>
      <c r="E57" s="17">
        <f t="shared" ref="E57:E65" si="8">IFERROR(ROUNDUP(T57,2),"")</f>
        <v>0</v>
      </c>
      <c r="F57" s="17">
        <f>IFERROR(D57*E57,"")</f>
        <v>0</v>
      </c>
    </row>
    <row r="58" spans="1:6" ht="56.25" x14ac:dyDescent="0.25">
      <c r="A58" s="13">
        <v>49</v>
      </c>
      <c r="B58" s="14" t="s">
        <v>53</v>
      </c>
      <c r="C58" s="15" t="s">
        <v>8</v>
      </c>
      <c r="D58" s="16">
        <v>2</v>
      </c>
      <c r="E58" s="17">
        <f t="shared" si="8"/>
        <v>0</v>
      </c>
      <c r="F58" s="17">
        <f>IFERROR(D58*E58,"")</f>
        <v>0</v>
      </c>
    </row>
    <row r="59" spans="1:6" ht="56.25" x14ac:dyDescent="0.25">
      <c r="A59" s="13">
        <v>50</v>
      </c>
      <c r="B59" s="14" t="s">
        <v>54</v>
      </c>
      <c r="C59" s="15" t="s">
        <v>8</v>
      </c>
      <c r="D59" s="16">
        <v>1</v>
      </c>
      <c r="E59" s="17">
        <f t="shared" si="8"/>
        <v>0</v>
      </c>
      <c r="F59" s="17">
        <f>IFERROR(D59*E59,"")</f>
        <v>0</v>
      </c>
    </row>
    <row r="60" spans="1:6" ht="56.25" x14ac:dyDescent="0.25">
      <c r="A60" s="13">
        <v>51</v>
      </c>
      <c r="B60" s="14" t="s">
        <v>78</v>
      </c>
      <c r="C60" s="15" t="s">
        <v>15</v>
      </c>
      <c r="D60" s="16">
        <v>100</v>
      </c>
      <c r="E60" s="17">
        <f t="shared" si="8"/>
        <v>0</v>
      </c>
      <c r="F60" s="17">
        <f t="shared" ref="F60:F66" si="9">IFERROR(D60*E60,"")</f>
        <v>0</v>
      </c>
    </row>
    <row r="61" spans="1:6" x14ac:dyDescent="0.25">
      <c r="A61" s="13">
        <v>52</v>
      </c>
      <c r="B61" s="14" t="s">
        <v>22</v>
      </c>
      <c r="C61" s="15" t="s">
        <v>15</v>
      </c>
      <c r="D61" s="16">
        <v>20</v>
      </c>
      <c r="E61" s="17">
        <f t="shared" si="8"/>
        <v>0</v>
      </c>
      <c r="F61" s="17">
        <f t="shared" si="9"/>
        <v>0</v>
      </c>
    </row>
    <row r="62" spans="1:6" ht="33.75" x14ac:dyDescent="0.25">
      <c r="A62" s="13">
        <v>53</v>
      </c>
      <c r="B62" s="14" t="s">
        <v>24</v>
      </c>
      <c r="C62" s="15" t="s">
        <v>15</v>
      </c>
      <c r="D62" s="16">
        <v>20</v>
      </c>
      <c r="E62" s="17">
        <f t="shared" si="8"/>
        <v>0</v>
      </c>
      <c r="F62" s="17">
        <f t="shared" si="9"/>
        <v>0</v>
      </c>
    </row>
    <row r="63" spans="1:6" ht="22.5" x14ac:dyDescent="0.25">
      <c r="A63" s="13">
        <v>54</v>
      </c>
      <c r="B63" s="14" t="s">
        <v>55</v>
      </c>
      <c r="C63" s="15" t="s">
        <v>15</v>
      </c>
      <c r="D63" s="16">
        <v>50</v>
      </c>
      <c r="E63" s="17">
        <f t="shared" si="8"/>
        <v>0</v>
      </c>
      <c r="F63" s="17">
        <f t="shared" si="9"/>
        <v>0</v>
      </c>
    </row>
    <row r="64" spans="1:6" ht="22.5" x14ac:dyDescent="0.25">
      <c r="A64" s="13">
        <v>55</v>
      </c>
      <c r="B64" s="14" t="s">
        <v>56</v>
      </c>
      <c r="C64" s="15" t="s">
        <v>15</v>
      </c>
      <c r="D64" s="16">
        <v>20</v>
      </c>
      <c r="E64" s="17">
        <f t="shared" si="8"/>
        <v>0</v>
      </c>
      <c r="F64" s="17">
        <f t="shared" si="9"/>
        <v>0</v>
      </c>
    </row>
    <row r="65" spans="1:6" ht="22.5" x14ac:dyDescent="0.25">
      <c r="A65" s="13">
        <v>56</v>
      </c>
      <c r="B65" s="14" t="s">
        <v>57</v>
      </c>
      <c r="C65" s="15" t="s">
        <v>33</v>
      </c>
      <c r="D65" s="16">
        <v>1</v>
      </c>
      <c r="E65" s="17">
        <f t="shared" si="8"/>
        <v>0</v>
      </c>
      <c r="F65" s="17">
        <f t="shared" si="9"/>
        <v>0</v>
      </c>
    </row>
    <row r="66" spans="1:6" x14ac:dyDescent="0.25">
      <c r="A66" s="13">
        <v>57</v>
      </c>
      <c r="B66" s="14" t="s">
        <v>34</v>
      </c>
      <c r="C66" s="15" t="s">
        <v>33</v>
      </c>
      <c r="D66" s="16">
        <v>1</v>
      </c>
      <c r="E66" s="17">
        <f>L66*J66</f>
        <v>0</v>
      </c>
      <c r="F66" s="17">
        <f t="shared" si="9"/>
        <v>0</v>
      </c>
    </row>
    <row r="67" spans="1:6" ht="15.75" x14ac:dyDescent="0.25">
      <c r="A67" s="13"/>
      <c r="B67" s="9" t="s">
        <v>58</v>
      </c>
      <c r="C67" s="19"/>
      <c r="D67" s="18"/>
      <c r="E67" s="20"/>
      <c r="F67" s="20"/>
    </row>
    <row r="68" spans="1:6" ht="56.25" x14ac:dyDescent="0.25">
      <c r="A68" s="13">
        <v>58</v>
      </c>
      <c r="B68" s="14" t="s">
        <v>59</v>
      </c>
      <c r="C68" s="15" t="s">
        <v>8</v>
      </c>
      <c r="D68" s="16">
        <v>1</v>
      </c>
      <c r="E68" s="17">
        <f t="shared" ref="E68" si="10">IFERROR(ROUNDUP(T68,2),"")</f>
        <v>0</v>
      </c>
      <c r="F68" s="17">
        <f t="shared" ref="F68" si="11">IFERROR(D68*E68,"")</f>
        <v>0</v>
      </c>
    </row>
    <row r="69" spans="1:6" ht="56.25" x14ac:dyDescent="0.25">
      <c r="A69" s="13">
        <v>59</v>
      </c>
      <c r="B69" s="14" t="s">
        <v>60</v>
      </c>
      <c r="C69" s="15" t="s">
        <v>8</v>
      </c>
      <c r="D69" s="16">
        <v>1</v>
      </c>
      <c r="E69" s="17">
        <f t="shared" si="1"/>
        <v>0</v>
      </c>
      <c r="F69" s="17">
        <f t="shared" si="0"/>
        <v>0</v>
      </c>
    </row>
    <row r="70" spans="1:6" ht="45" x14ac:dyDescent="0.25">
      <c r="A70" s="13">
        <v>60</v>
      </c>
      <c r="B70" s="14" t="s">
        <v>61</v>
      </c>
      <c r="C70" s="15" t="s">
        <v>8</v>
      </c>
      <c r="D70" s="16">
        <v>1</v>
      </c>
      <c r="E70" s="17">
        <f t="shared" si="1"/>
        <v>0</v>
      </c>
      <c r="F70" s="17">
        <f t="shared" si="0"/>
        <v>0</v>
      </c>
    </row>
    <row r="71" spans="1:6" ht="22.5" x14ac:dyDescent="0.25">
      <c r="A71" s="13">
        <v>61</v>
      </c>
      <c r="B71" s="14" t="s">
        <v>62</v>
      </c>
      <c r="C71" s="15" t="s">
        <v>8</v>
      </c>
      <c r="D71" s="16">
        <v>2</v>
      </c>
      <c r="E71" s="17">
        <f t="shared" si="1"/>
        <v>0</v>
      </c>
      <c r="F71" s="17">
        <f t="shared" si="0"/>
        <v>0</v>
      </c>
    </row>
    <row r="72" spans="1:6" x14ac:dyDescent="0.25">
      <c r="A72" s="13">
        <v>62</v>
      </c>
      <c r="B72" s="14" t="s">
        <v>63</v>
      </c>
      <c r="C72" s="15" t="s">
        <v>8</v>
      </c>
      <c r="D72" s="16">
        <v>1</v>
      </c>
      <c r="E72" s="17">
        <f t="shared" si="1"/>
        <v>0</v>
      </c>
      <c r="F72" s="17">
        <f t="shared" si="0"/>
        <v>0</v>
      </c>
    </row>
    <row r="73" spans="1:6" x14ac:dyDescent="0.25">
      <c r="A73" s="13">
        <v>63</v>
      </c>
      <c r="B73" s="14" t="s">
        <v>64</v>
      </c>
      <c r="C73" s="15" t="s">
        <v>33</v>
      </c>
      <c r="D73" s="16">
        <v>1</v>
      </c>
      <c r="E73" s="17">
        <f t="shared" si="1"/>
        <v>0</v>
      </c>
      <c r="F73" s="17">
        <f t="shared" si="0"/>
        <v>0</v>
      </c>
    </row>
    <row r="74" spans="1:6" ht="112.5" x14ac:dyDescent="0.25">
      <c r="A74" s="13">
        <v>64</v>
      </c>
      <c r="B74" s="14" t="s">
        <v>79</v>
      </c>
      <c r="C74" s="15" t="s">
        <v>33</v>
      </c>
      <c r="D74" s="16">
        <v>1</v>
      </c>
      <c r="E74" s="17">
        <f t="shared" si="1"/>
        <v>0</v>
      </c>
      <c r="F74" s="17">
        <f t="shared" si="0"/>
        <v>0</v>
      </c>
    </row>
    <row r="75" spans="1:6" ht="78.75" x14ac:dyDescent="0.25">
      <c r="A75" s="13">
        <v>65</v>
      </c>
      <c r="B75" s="14" t="s">
        <v>80</v>
      </c>
      <c r="C75" s="15" t="s">
        <v>33</v>
      </c>
      <c r="D75" s="16">
        <v>1</v>
      </c>
      <c r="E75" s="17">
        <f t="shared" ref="E75:E79" si="12">IFERROR(ROUNDUP(T75,2),"")</f>
        <v>0</v>
      </c>
      <c r="F75" s="17">
        <f t="shared" si="0"/>
        <v>0</v>
      </c>
    </row>
    <row r="76" spans="1:6" ht="22.5" x14ac:dyDescent="0.25">
      <c r="A76" s="13">
        <v>66</v>
      </c>
      <c r="B76" s="14" t="s">
        <v>65</v>
      </c>
      <c r="C76" s="15" t="s">
        <v>15</v>
      </c>
      <c r="D76" s="16">
        <v>10</v>
      </c>
      <c r="E76" s="17">
        <f t="shared" si="12"/>
        <v>0</v>
      </c>
      <c r="F76" s="17">
        <f t="shared" si="0"/>
        <v>0</v>
      </c>
    </row>
    <row r="77" spans="1:6" ht="33.75" x14ac:dyDescent="0.25">
      <c r="A77" s="13">
        <v>67</v>
      </c>
      <c r="B77" s="14" t="s">
        <v>66</v>
      </c>
      <c r="C77" s="15" t="s">
        <v>33</v>
      </c>
      <c r="D77" s="16">
        <v>1</v>
      </c>
      <c r="E77" s="17">
        <f t="shared" si="12"/>
        <v>0</v>
      </c>
      <c r="F77" s="17">
        <f t="shared" si="0"/>
        <v>0</v>
      </c>
    </row>
    <row r="78" spans="1:6" ht="67.5" x14ac:dyDescent="0.25">
      <c r="A78" s="13">
        <v>68</v>
      </c>
      <c r="B78" s="14" t="s">
        <v>81</v>
      </c>
      <c r="C78" s="15" t="s">
        <v>33</v>
      </c>
      <c r="D78" s="16">
        <v>1</v>
      </c>
      <c r="E78" s="17">
        <f t="shared" si="12"/>
        <v>0</v>
      </c>
      <c r="F78" s="17">
        <f t="shared" si="0"/>
        <v>0</v>
      </c>
    </row>
    <row r="79" spans="1:6" ht="90" x14ac:dyDescent="0.25">
      <c r="A79" s="13">
        <v>69</v>
      </c>
      <c r="B79" s="14" t="s">
        <v>82</v>
      </c>
      <c r="C79" s="15" t="s">
        <v>33</v>
      </c>
      <c r="D79" s="16">
        <v>1</v>
      </c>
      <c r="E79" s="17">
        <f t="shared" si="12"/>
        <v>0</v>
      </c>
      <c r="F79" s="17">
        <f t="shared" si="0"/>
        <v>0</v>
      </c>
    </row>
    <row r="80" spans="1:6" x14ac:dyDescent="0.25">
      <c r="A80" s="13">
        <v>70</v>
      </c>
      <c r="B80" s="14" t="s">
        <v>34</v>
      </c>
      <c r="C80" s="15" t="s">
        <v>33</v>
      </c>
      <c r="D80" s="16">
        <v>1</v>
      </c>
      <c r="E80" s="17">
        <f>L80*J80</f>
        <v>0</v>
      </c>
      <c r="F80" s="17">
        <f t="shared" si="0"/>
        <v>0</v>
      </c>
    </row>
    <row r="81" spans="1:6" x14ac:dyDescent="0.25">
      <c r="A81" s="21"/>
      <c r="B81" s="22"/>
      <c r="C81" s="21"/>
      <c r="D81" s="21"/>
      <c r="E81" s="21"/>
      <c r="F81" s="21"/>
    </row>
    <row r="82" spans="1:6" ht="22.5" x14ac:dyDescent="0.25">
      <c r="A82" s="13">
        <v>71</v>
      </c>
      <c r="B82" s="14" t="s">
        <v>73</v>
      </c>
      <c r="C82" s="15" t="s">
        <v>33</v>
      </c>
      <c r="D82" s="16">
        <v>1</v>
      </c>
      <c r="E82" s="17">
        <f>IFERROR(ROUNDUP(T82,2),"")</f>
        <v>0</v>
      </c>
      <c r="F82" s="17">
        <f>IFERROR(D82*E82,"")</f>
        <v>0</v>
      </c>
    </row>
    <row r="83" spans="1:6" ht="22.5" x14ac:dyDescent="0.25">
      <c r="A83" s="13">
        <v>72</v>
      </c>
      <c r="B83" s="14" t="s">
        <v>67</v>
      </c>
      <c r="C83" s="15" t="s">
        <v>68</v>
      </c>
      <c r="D83" s="16">
        <v>1</v>
      </c>
      <c r="E83" s="17">
        <f>L83</f>
        <v>0</v>
      </c>
      <c r="F83" s="17">
        <f t="shared" si="0"/>
        <v>0</v>
      </c>
    </row>
    <row r="84" spans="1:6" ht="33.75" x14ac:dyDescent="0.25">
      <c r="A84" s="13">
        <v>73</v>
      </c>
      <c r="B84" s="14" t="s">
        <v>69</v>
      </c>
      <c r="C84" s="15" t="s">
        <v>68</v>
      </c>
      <c r="D84" s="16">
        <v>1</v>
      </c>
      <c r="E84" s="17">
        <f>L84</f>
        <v>0</v>
      </c>
      <c r="F84" s="17">
        <f t="shared" si="0"/>
        <v>0</v>
      </c>
    </row>
    <row r="85" spans="1:6" x14ac:dyDescent="0.25">
      <c r="A85" s="13">
        <v>74</v>
      </c>
      <c r="B85" s="14" t="s">
        <v>70</v>
      </c>
      <c r="C85" s="15" t="s">
        <v>68</v>
      </c>
      <c r="D85" s="16">
        <v>1</v>
      </c>
      <c r="E85" s="17">
        <f t="shared" ref="E85" si="13">L85</f>
        <v>0</v>
      </c>
      <c r="F85" s="17">
        <f t="shared" si="0"/>
        <v>0</v>
      </c>
    </row>
    <row r="86" spans="1:6" x14ac:dyDescent="0.25">
      <c r="A86" s="23"/>
      <c r="B86" s="23" t="s">
        <v>71</v>
      </c>
      <c r="C86" s="23"/>
      <c r="D86" s="23"/>
      <c r="E86" s="23"/>
      <c r="F86" s="24">
        <f>SUM(F8:F85)</f>
        <v>0</v>
      </c>
    </row>
    <row r="87" spans="1:6" x14ac:dyDescent="0.25">
      <c r="A87" s="25"/>
      <c r="B87" s="26" t="s">
        <v>72</v>
      </c>
      <c r="C87" s="26"/>
      <c r="D87" s="26"/>
      <c r="E87" s="26"/>
      <c r="F87" s="27">
        <f>ROUND(F86*$F$1,2)</f>
        <v>0</v>
      </c>
    </row>
    <row r="88" spans="1:6" x14ac:dyDescent="0.25">
      <c r="A88" s="28"/>
      <c r="B88" s="29"/>
      <c r="C88" s="30"/>
      <c r="D88" s="31"/>
      <c r="E88" s="32"/>
      <c r="F88" s="32"/>
    </row>
    <row r="92" spans="1:6" x14ac:dyDescent="0.25">
      <c r="A92" s="35" t="s">
        <v>85</v>
      </c>
      <c r="B92" s="35"/>
      <c r="C92" s="35"/>
      <c r="D92" s="35"/>
      <c r="E92" s="35"/>
    </row>
    <row r="93" spans="1:6" x14ac:dyDescent="0.25">
      <c r="A93" s="35"/>
      <c r="B93" s="35"/>
      <c r="C93" s="35"/>
      <c r="D93" s="35"/>
      <c r="E93" s="35"/>
    </row>
    <row r="94" spans="1:6" x14ac:dyDescent="0.25">
      <c r="A94" s="35" t="s">
        <v>86</v>
      </c>
      <c r="B94" s="35"/>
      <c r="C94" s="35"/>
      <c r="D94" s="35"/>
      <c r="E94" s="35"/>
    </row>
    <row r="95" spans="1:6" x14ac:dyDescent="0.25">
      <c r="A95" s="35"/>
      <c r="B95" s="35"/>
      <c r="C95" s="35"/>
      <c r="D95" s="35"/>
      <c r="E95" s="35"/>
    </row>
    <row r="96" spans="1:6" x14ac:dyDescent="0.25">
      <c r="A96" s="35" t="s">
        <v>87</v>
      </c>
      <c r="B96" s="35"/>
      <c r="C96" s="35"/>
      <c r="D96" s="35"/>
      <c r="E96" s="35"/>
    </row>
    <row r="97" spans="1:5" x14ac:dyDescent="0.25">
      <c r="A97" s="35"/>
      <c r="B97" s="35"/>
      <c r="C97" s="35"/>
      <c r="D97" s="35"/>
      <c r="E97" s="35"/>
    </row>
    <row r="98" spans="1:5" x14ac:dyDescent="0.25">
      <c r="A98" s="35"/>
      <c r="B98" s="35"/>
      <c r="C98" s="35"/>
      <c r="D98" s="35"/>
      <c r="E98" s="35"/>
    </row>
    <row r="99" spans="1:5" x14ac:dyDescent="0.25">
      <c r="A99" s="35" t="s">
        <v>88</v>
      </c>
      <c r="B99" s="35"/>
      <c r="C99" s="35"/>
      <c r="D99" s="35"/>
      <c r="E99" s="35"/>
    </row>
    <row r="100" spans="1:5" x14ac:dyDescent="0.25">
      <c r="A100" s="35" t="s">
        <v>89</v>
      </c>
      <c r="B100" s="35"/>
      <c r="C100" s="35"/>
      <c r="D100" s="35"/>
      <c r="E100" s="35"/>
    </row>
    <row r="101" spans="1:5" x14ac:dyDescent="0.25">
      <c r="A101" s="36"/>
      <c r="B101" s="37"/>
      <c r="C101" s="38"/>
      <c r="D101" s="39"/>
      <c r="E101" s="40"/>
    </row>
    <row r="102" spans="1:5" x14ac:dyDescent="0.25">
      <c r="A102" s="36"/>
      <c r="B102" s="37"/>
      <c r="C102" s="38"/>
      <c r="D102" s="39"/>
      <c r="E102" s="40"/>
    </row>
    <row r="103" spans="1:5" x14ac:dyDescent="0.25">
      <c r="A103" s="36"/>
      <c r="B103" s="37"/>
      <c r="C103" s="38"/>
      <c r="D103" s="39"/>
      <c r="E103" s="40"/>
    </row>
    <row r="104" spans="1:5" x14ac:dyDescent="0.25">
      <c r="A104" s="36"/>
      <c r="B104" s="37"/>
      <c r="C104" s="38"/>
      <c r="D104" s="39"/>
      <c r="E104" s="40"/>
    </row>
    <row r="105" spans="1:5" x14ac:dyDescent="0.25">
      <c r="A105" s="41"/>
      <c r="B105" s="42"/>
      <c r="C105" s="38"/>
      <c r="D105" s="39"/>
      <c r="E105" s="40"/>
    </row>
    <row r="106" spans="1:5" x14ac:dyDescent="0.25">
      <c r="A106" s="43" t="s">
        <v>90</v>
      </c>
      <c r="B106" s="43"/>
      <c r="C106" s="38"/>
      <c r="D106" s="37"/>
      <c r="E106" s="37"/>
    </row>
    <row r="107" spans="1:5" x14ac:dyDescent="0.25">
      <c r="A107" s="36"/>
      <c r="B107" s="37"/>
      <c r="C107" s="38"/>
      <c r="D107" s="39"/>
      <c r="E107" s="40"/>
    </row>
    <row r="108" spans="1:5" x14ac:dyDescent="0.25">
      <c r="A108" s="36"/>
      <c r="B108" s="37"/>
      <c r="C108" s="38"/>
      <c r="D108" s="39"/>
      <c r="E108" s="40"/>
    </row>
    <row r="109" spans="1:5" x14ac:dyDescent="0.25">
      <c r="A109" s="36"/>
      <c r="B109" s="37"/>
      <c r="C109" s="38"/>
      <c r="D109" s="39"/>
      <c r="E109" s="40"/>
    </row>
    <row r="110" spans="1:5" x14ac:dyDescent="0.25">
      <c r="A110" s="36"/>
      <c r="B110" s="37"/>
      <c r="C110" s="38"/>
      <c r="D110" s="39"/>
      <c r="E110" s="40"/>
    </row>
    <row r="111" spans="1:5" x14ac:dyDescent="0.25">
      <c r="A111" s="41"/>
      <c r="B111" s="42"/>
      <c r="C111" s="38"/>
      <c r="D111" s="39"/>
      <c r="E111" s="40"/>
    </row>
    <row r="112" spans="1:5" x14ac:dyDescent="0.25">
      <c r="A112" s="43" t="s">
        <v>91</v>
      </c>
      <c r="B112" s="43"/>
      <c r="C112" s="38"/>
      <c r="D112" s="39"/>
      <c r="E112" s="40"/>
    </row>
  </sheetData>
  <mergeCells count="4">
    <mergeCell ref="B1:F1"/>
    <mergeCell ref="B2:F3"/>
    <mergeCell ref="A106:B106"/>
    <mergeCell ref="A112:B112"/>
  </mergeCells>
  <pageMargins left="0.7" right="0.7" top="0.75" bottom="0.75" header="0.3" footer="0.3"/>
  <pageSetup paperSize="9" scale="77" orientation="portrait" r:id="rId1"/>
  <rowBreaks count="3" manualBreakCount="3">
    <brk id="21" max="16383" man="1"/>
    <brk id="48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Kukec</dc:creator>
  <cp:lastModifiedBy>Nataša Đuračić</cp:lastModifiedBy>
  <dcterms:created xsi:type="dcterms:W3CDTF">2023-11-24T10:42:09Z</dcterms:created>
  <dcterms:modified xsi:type="dcterms:W3CDTF">2023-11-24T13:11:38Z</dcterms:modified>
</cp:coreProperties>
</file>